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n612e\Desktop\CURRENT\E+TE_Liaison\PROJECTS\SAMPE FIXTURE\SAMPE 2026\"/>
    </mc:Choice>
  </mc:AlternateContent>
  <xr:revisionPtr revIDLastSave="0" documentId="8_{DBE374EB-0478-43CD-BC6F-5AD464320016}" xr6:coauthVersionLast="47" xr6:coauthVersionMax="47" xr10:uidLastSave="{00000000-0000-0000-0000-000000000000}"/>
  <bookViews>
    <workbookView xWindow="-28920" yWindow="-3780" windowWidth="29040" windowHeight="15720" xr2:uid="{00000000-000D-0000-FFFF-FFFF00000000}"/>
  </bookViews>
  <sheets>
    <sheet name="Scor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2" l="1"/>
  <c r="S10" i="2"/>
  <c r="S11" i="2"/>
  <c r="T10" i="2"/>
  <c r="T11" i="2"/>
  <c r="T9" i="2"/>
  <c r="P10" i="2"/>
  <c r="P11" i="2"/>
  <c r="P9" i="2"/>
  <c r="J29" i="2"/>
  <c r="J28" i="2"/>
  <c r="I28" i="2"/>
  <c r="I29" i="2"/>
  <c r="L9" i="2" l="1"/>
  <c r="K9" i="2"/>
  <c r="K11" i="2"/>
  <c r="L10" i="2"/>
  <c r="K10" i="2"/>
  <c r="L11" i="2"/>
  <c r="P29" i="2"/>
  <c r="P28" i="2"/>
  <c r="Q9" i="2" l="1"/>
  <c r="V9" i="2" s="1"/>
  <c r="Q11" i="2"/>
  <c r="V11" i="2" s="1"/>
  <c r="Q10" i="2"/>
  <c r="V10" i="2" s="1"/>
</calcChain>
</file>

<file path=xl/sharedStrings.xml><?xml version="1.0" encoding="utf-8"?>
<sst xmlns="http://schemas.openxmlformats.org/spreadsheetml/2006/main" count="89" uniqueCount="70">
  <si>
    <t>Results From:</t>
  </si>
  <si>
    <t>recieved/ approved(by)/ rejected</t>
  </si>
  <si>
    <t>Calculated</t>
  </si>
  <si>
    <t>Measured</t>
  </si>
  <si>
    <t> Design Summary Score (1-5)</t>
  </si>
  <si>
    <t> </t>
  </si>
  <si>
    <t>Load Accuracy</t>
  </si>
  <si>
    <t>Weight Accuracy</t>
  </si>
  <si>
    <t>TEST #</t>
  </si>
  <si>
    <t>Name</t>
  </si>
  <si>
    <t>School</t>
  </si>
  <si>
    <t>Registration</t>
  </si>
  <si>
    <t>STL Status</t>
  </si>
  <si>
    <t>Summary Status</t>
  </si>
  <si>
    <t>weight (gr)</t>
  </si>
  <si>
    <t>Peak Load (lbf)</t>
  </si>
  <si>
    <t>Weight Norm</t>
  </si>
  <si>
    <t>Load Norm</t>
  </si>
  <si>
    <t>Readability</t>
  </si>
  <si>
    <t>Total</t>
  </si>
  <si>
    <t>Normalization</t>
  </si>
  <si>
    <t>SCORE</t>
  </si>
  <si>
    <t>Place</t>
  </si>
  <si>
    <t>1</t>
  </si>
  <si>
    <t>QRNYWCZN8RV</t>
  </si>
  <si>
    <t>Approved</t>
  </si>
  <si>
    <t>1500</t>
  </si>
  <si>
    <t>3rd</t>
  </si>
  <si>
    <t>2</t>
  </si>
  <si>
    <t>JQNH3Y9MRLY</t>
  </si>
  <si>
    <t>2nd</t>
  </si>
  <si>
    <t>3</t>
  </si>
  <si>
    <t>HKNGM6SS4KB</t>
  </si>
  <si>
    <t>4</t>
  </si>
  <si>
    <t>8SNGRVV82CF</t>
  </si>
  <si>
    <t>Needs to combine STL files</t>
  </si>
  <si>
    <t>5</t>
  </si>
  <si>
    <t>LPNZJHCVJ33</t>
  </si>
  <si>
    <t>6</t>
  </si>
  <si>
    <t>9MNMX9NMRWX</t>
  </si>
  <si>
    <t>7</t>
  </si>
  <si>
    <t>75721344</t>
  </si>
  <si>
    <t>1st</t>
  </si>
  <si>
    <t>8</t>
  </si>
  <si>
    <t>HYNH6JG2G8S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</si>
  <si>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</si>
  <si>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</si>
  <si>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</si>
  <si>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</si>
  <si>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</si>
  <si>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</si>
  <si>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</si>
  <si>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</si>
  <si>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</si>
  <si>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</si>
  <si>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</si>
  <si>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Min</t>
  </si>
  <si>
    <t>Max</t>
  </si>
  <si>
    <t>Technical Content</t>
  </si>
  <si>
    <t>300</t>
  </si>
  <si>
    <t>2100</t>
  </si>
  <si>
    <t>200</t>
  </si>
  <si>
    <t>475</t>
  </si>
  <si>
    <t>3200</t>
  </si>
  <si>
    <t>Student 1</t>
  </si>
  <si>
    <t>Student 2</t>
  </si>
  <si>
    <t>Student 3</t>
  </si>
  <si>
    <t>School A</t>
  </si>
  <si>
    <t>School B</t>
  </si>
  <si>
    <t>School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</si>
</sst>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9.5"/>
      <color rgb="FF202124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0" fillId="0" borderId="7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0" fontId="5" fillId="0" borderId="9" xfId="0" applyFont="1" applyBorder="1"/>
    <xf numFmtId="0" fontId="5" fillId="0" borderId="4" xfId="0" applyFont="1" applyBorder="1"/>
    <xf numFmtId="0" fontId="6" fillId="0" borderId="0" xfId="0" applyFont="1"/>
    <xf numFmtId="0" fontId="6" fillId="0" borderId="1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10" xfId="0" applyFont="1" applyBorder="1"/>
    <xf numFmtId="0" fontId="5" fillId="0" borderId="0" xfId="0" applyFont="1"/>
    <xf numFmtId="0" fontId="5" fillId="0" borderId="7" xfId="0" applyFont="1" applyBorder="1"/>
    <xf numFmtId="0" fontId="5" fillId="0" borderId="8" xfId="0" applyFont="1" applyBorder="1"/>
    <xf numFmtId="0" fontId="0" fillId="0" borderId="13" xfId="0" applyBorder="1"/>
    <xf numFmtId="0" fontId="0" fillId="0" borderId="14" xfId="0" applyBorder="1"/>
    <xf numFmtId="0" fontId="7" fillId="0" borderId="1" xfId="0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8" fillId="0" borderId="15" xfId="0" applyFont="1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5" fontId="1" fillId="0" borderId="30" xfId="0" applyNumberFormat="1" applyFont="1" applyBorder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1" fontId="4" fillId="0" borderId="34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1" fontId="4" fillId="0" borderId="39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44" xfId="0" applyNumberFormat="1" applyFont="1" applyBorder="1" applyAlignment="1">
      <alignment horizontal="center"/>
    </xf>
    <xf numFmtId="0" fontId="6" fillId="0" borderId="15" xfId="0" applyFont="1" applyBorder="1"/>
    <xf numFmtId="0" fontId="4" fillId="0" borderId="45" xfId="0" applyFont="1" applyBorder="1" applyAlignment="1">
      <alignment horizontal="center"/>
    </xf>
    <xf numFmtId="1" fontId="4" fillId="0" borderId="45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0" fillId="0" borderId="44" xfId="0" applyBorder="1"/>
    <xf numFmtId="0" fontId="5" fillId="0" borderId="11" xfId="0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4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34"/>
  <sheetViews>
    <sheetView tabSelected="1" workbookViewId="0">
      <selection activeCell="R6" sqref="R6"/>
    </sheetView>
  </sheetViews>
  <sheetFormatPr defaultRowHeight="14.4" x14ac:dyDescent="0.3"/>
  <cols>
    <col min="1" max="1" width="7.88671875" customWidth="1"/>
    <col min="2" max="2" width="22.109375" customWidth="1"/>
    <col min="3" max="3" width="62.44140625" customWidth="1"/>
    <col min="4" max="4" width="16.88671875" hidden="1" customWidth="1"/>
    <col min="5" max="5" width="19" hidden="1" customWidth="1"/>
    <col min="6" max="6" width="35.33203125" hidden="1" customWidth="1"/>
    <col min="7" max="7" width="11.44140625" customWidth="1"/>
    <col min="8" max="8" width="14" customWidth="1"/>
    <col min="9" max="9" width="10.88671875" customWidth="1"/>
    <col min="10" max="12" width="14.33203125" customWidth="1"/>
    <col min="13" max="13" width="2.6640625" customWidth="1"/>
    <col min="14" max="14" width="18.33203125" customWidth="1"/>
    <col min="15" max="15" width="11.109375" bestFit="1" customWidth="1"/>
    <col min="17" max="17" width="14" bestFit="1" customWidth="1"/>
    <col min="18" max="18" width="2.5546875" customWidth="1"/>
    <col min="19" max="19" width="10.6640625" customWidth="1"/>
    <col min="20" max="20" width="10.44140625" customWidth="1"/>
    <col min="21" max="21" width="2.33203125" customWidth="1"/>
  </cols>
  <sheetData>
    <row r="6" spans="1:23" x14ac:dyDescent="0.3">
      <c r="B6" s="2" t="s">
        <v>0</v>
      </c>
      <c r="C6" s="2"/>
      <c r="D6" s="2"/>
      <c r="E6" s="2"/>
      <c r="F6" s="2"/>
      <c r="G6" s="3"/>
    </row>
    <row r="7" spans="1:23" s="2" customFormat="1" ht="15" thickBot="1" x14ac:dyDescent="0.35">
      <c r="F7" s="45" t="s">
        <v>1</v>
      </c>
      <c r="G7" s="90" t="s">
        <v>2</v>
      </c>
      <c r="H7" s="90"/>
      <c r="I7" s="90" t="s">
        <v>3</v>
      </c>
      <c r="J7" s="90"/>
      <c r="K7" s="10"/>
      <c r="L7" s="10"/>
      <c r="N7" s="91" t="s">
        <v>4</v>
      </c>
      <c r="O7" s="95"/>
      <c r="P7" s="25" t="s">
        <v>5</v>
      </c>
      <c r="Q7" s="19" t="s">
        <v>5</v>
      </c>
      <c r="S7" s="92" t="s">
        <v>6</v>
      </c>
      <c r="T7" s="92" t="s">
        <v>7</v>
      </c>
    </row>
    <row r="8" spans="1:23" s="2" customFormat="1" ht="16.2" thickBot="1" x14ac:dyDescent="0.35">
      <c r="A8" s="42" t="s">
        <v>8</v>
      </c>
      <c r="B8" s="37" t="s">
        <v>9</v>
      </c>
      <c r="C8" s="38" t="s">
        <v>10</v>
      </c>
      <c r="D8" s="38" t="s">
        <v>11</v>
      </c>
      <c r="E8" s="38" t="s">
        <v>12</v>
      </c>
      <c r="F8" s="38" t="s">
        <v>13</v>
      </c>
      <c r="G8" s="39" t="s">
        <v>14</v>
      </c>
      <c r="H8" s="39" t="s">
        <v>15</v>
      </c>
      <c r="I8" s="39" t="s">
        <v>14</v>
      </c>
      <c r="J8" s="39" t="s">
        <v>15</v>
      </c>
      <c r="K8" s="40" t="s">
        <v>16</v>
      </c>
      <c r="L8" s="41" t="s">
        <v>17</v>
      </c>
      <c r="N8" s="17" t="s">
        <v>58</v>
      </c>
      <c r="O8" s="18" t="s">
        <v>18</v>
      </c>
      <c r="P8" s="27" t="s">
        <v>19</v>
      </c>
      <c r="Q8" s="26" t="s">
        <v>20</v>
      </c>
      <c r="S8" s="93"/>
      <c r="T8" s="93"/>
      <c r="V8" s="59" t="s">
        <v>21</v>
      </c>
      <c r="W8" s="51" t="s">
        <v>22</v>
      </c>
    </row>
    <row r="9" spans="1:23" ht="15" thickBot="1" x14ac:dyDescent="0.35">
      <c r="A9" s="33" t="s">
        <v>23</v>
      </c>
      <c r="B9" s="4" t="s">
        <v>64</v>
      </c>
      <c r="C9" s="6" t="s">
        <v>67</v>
      </c>
      <c r="D9" s="46" t="s">
        <v>24</v>
      </c>
      <c r="E9" s="5" t="s">
        <v>25</v>
      </c>
      <c r="F9" s="5" t="s">
        <v>25</v>
      </c>
      <c r="G9" s="5" t="s">
        <v>59</v>
      </c>
      <c r="H9" s="5" t="s">
        <v>60</v>
      </c>
      <c r="I9" s="43">
        <v>400</v>
      </c>
      <c r="J9" s="44">
        <v>1500</v>
      </c>
      <c r="K9" s="19">
        <f>(I9-I$28)/(I$29-I$28)</f>
        <v>0.6</v>
      </c>
      <c r="L9" s="79">
        <f>(J9-J$28)/(J$29-J$28)</f>
        <v>0.33333333333333331</v>
      </c>
      <c r="N9" s="20">
        <v>7</v>
      </c>
      <c r="O9" s="16">
        <v>8</v>
      </c>
      <c r="P9" s="18">
        <f>SUM(N9:O9)</f>
        <v>15</v>
      </c>
      <c r="Q9" s="22">
        <f>(P9-P$28)/(P$29-P$28)</f>
        <v>0</v>
      </c>
      <c r="S9" s="12">
        <f>ABS((J9-H9)/J9)</f>
        <v>0.4</v>
      </c>
      <c r="T9" s="12">
        <f>ABS((I9-G9)/I9)</f>
        <v>0.25</v>
      </c>
      <c r="V9" s="60">
        <f>0.7*(L9-K9)+0.3*(Q9+1-S9)</f>
        <v>-6.6666666666666541E-3</v>
      </c>
      <c r="W9" s="57" t="s">
        <v>27</v>
      </c>
    </row>
    <row r="10" spans="1:23" ht="15" thickBot="1" x14ac:dyDescent="0.35">
      <c r="A10" s="34" t="s">
        <v>28</v>
      </c>
      <c r="B10" s="4" t="s">
        <v>65</v>
      </c>
      <c r="C10" s="6" t="s">
        <v>68</v>
      </c>
      <c r="D10" s="31" t="s">
        <v>29</v>
      </c>
      <c r="E10" s="6" t="s">
        <v>25</v>
      </c>
      <c r="F10" s="5" t="s">
        <v>25</v>
      </c>
      <c r="G10" s="6" t="s">
        <v>62</v>
      </c>
      <c r="H10" s="6" t="s">
        <v>63</v>
      </c>
      <c r="I10" s="14">
        <v>500</v>
      </c>
      <c r="J10" s="80">
        <v>2500</v>
      </c>
      <c r="K10" s="23">
        <f t="shared" ref="K10:K16" si="0">(I10-I$28)/(I$29-I$28)</f>
        <v>1</v>
      </c>
      <c r="L10" s="79">
        <f t="shared" ref="L10:L16" si="1">(J10-J$28)/(J$29-J$28)</f>
        <v>1</v>
      </c>
      <c r="N10" s="21">
        <v>9</v>
      </c>
      <c r="O10" s="22">
        <v>8</v>
      </c>
      <c r="P10" s="15">
        <f>SUM(N10:O10)</f>
        <v>17</v>
      </c>
      <c r="Q10" s="22">
        <f t="shared" ref="Q10:Q16" si="2">(P10-P$28)/(P$29-P$28)</f>
        <v>0.66666666666666663</v>
      </c>
      <c r="S10" s="12">
        <f>ABS((J10-H10)/J10)</f>
        <v>0.28000000000000003</v>
      </c>
      <c r="T10" s="12">
        <f>ABS((I10-G10)/I10)</f>
        <v>0.05</v>
      </c>
      <c r="V10" s="60">
        <f>0.7*(L10-K10)+0.3*(Q10+1-S10)</f>
        <v>0.41599999999999993</v>
      </c>
      <c r="W10" s="53" t="s">
        <v>30</v>
      </c>
    </row>
    <row r="11" spans="1:23" ht="15" thickBot="1" x14ac:dyDescent="0.35">
      <c r="A11" s="34" t="s">
        <v>31</v>
      </c>
      <c r="B11" s="4" t="s">
        <v>66</v>
      </c>
      <c r="C11" s="6" t="s">
        <v>69</v>
      </c>
      <c r="D11" s="32" t="s">
        <v>32</v>
      </c>
      <c r="E11" s="6" t="s">
        <v>25</v>
      </c>
      <c r="F11" s="5" t="s">
        <v>25</v>
      </c>
      <c r="G11" s="6" t="s">
        <v>61</v>
      </c>
      <c r="H11" s="6" t="s">
        <v>26</v>
      </c>
      <c r="I11" s="13">
        <v>250</v>
      </c>
      <c r="J11" s="81">
        <v>1000</v>
      </c>
      <c r="K11" s="23">
        <f t="shared" si="0"/>
        <v>0</v>
      </c>
      <c r="L11" s="23">
        <f t="shared" si="1"/>
        <v>0</v>
      </c>
      <c r="N11" s="21">
        <v>8</v>
      </c>
      <c r="O11" s="22">
        <v>10</v>
      </c>
      <c r="P11" s="15">
        <f>SUM(N11:O11)</f>
        <v>18</v>
      </c>
      <c r="Q11" s="22">
        <f t="shared" si="2"/>
        <v>1</v>
      </c>
      <c r="S11" s="12">
        <f>ABS((J11-H11)/J11)</f>
        <v>0.5</v>
      </c>
      <c r="T11" s="12">
        <f>ABS((I11-G11)/I11)</f>
        <v>0.2</v>
      </c>
      <c r="V11" s="60">
        <f>0.7*(L11-K11)+0.3*(Q11+1-S11)</f>
        <v>0.44999999999999996</v>
      </c>
      <c r="W11" s="56" t="s">
        <v>42</v>
      </c>
    </row>
    <row r="12" spans="1:23" ht="29.4" thickBot="1" x14ac:dyDescent="0.35">
      <c r="A12" s="34" t="s">
        <v>33</v>
      </c>
      <c r="B12" s="4"/>
      <c r="C12" s="6"/>
      <c r="D12" s="31" t="s">
        <v>34</v>
      </c>
      <c r="E12" s="48" t="s">
        <v>35</v>
      </c>
      <c r="F12" s="5" t="s">
        <v>25</v>
      </c>
      <c r="G12" s="6"/>
      <c r="H12" s="6"/>
      <c r="I12" s="14"/>
      <c r="J12" s="81"/>
      <c r="K12" s="23"/>
      <c r="L12" s="23"/>
      <c r="N12" s="24"/>
      <c r="O12" s="24"/>
      <c r="P12" s="24"/>
      <c r="Q12" s="24"/>
      <c r="S12" s="12"/>
      <c r="T12" s="12"/>
      <c r="V12" s="60"/>
      <c r="W12" s="54"/>
    </row>
    <row r="13" spans="1:23" ht="15" thickBot="1" x14ac:dyDescent="0.35">
      <c r="A13" s="34" t="s">
        <v>36</v>
      </c>
      <c r="B13" s="4"/>
      <c r="C13" s="6"/>
      <c r="D13" s="31" t="s">
        <v>37</v>
      </c>
      <c r="E13" s="6" t="s">
        <v>25</v>
      </c>
      <c r="F13" s="47" t="s">
        <v>25</v>
      </c>
      <c r="G13" s="6"/>
      <c r="H13" s="6"/>
      <c r="I13" s="14"/>
      <c r="J13" s="80"/>
      <c r="K13" s="23"/>
      <c r="L13" s="23"/>
      <c r="N13" s="24"/>
      <c r="O13" s="24"/>
      <c r="P13" s="24"/>
      <c r="Q13" s="24"/>
      <c r="S13" s="12"/>
      <c r="T13" s="12"/>
      <c r="V13" s="60"/>
      <c r="W13" s="29"/>
    </row>
    <row r="14" spans="1:23" ht="15" thickBot="1" x14ac:dyDescent="0.35">
      <c r="A14" s="34" t="s">
        <v>38</v>
      </c>
      <c r="B14" s="4"/>
      <c r="C14" s="6"/>
      <c r="D14" s="31" t="s">
        <v>39</v>
      </c>
      <c r="E14" s="6" t="s">
        <v>25</v>
      </c>
      <c r="F14" s="5" t="s">
        <v>25</v>
      </c>
      <c r="G14" s="6"/>
      <c r="H14" s="6"/>
      <c r="I14" s="14"/>
      <c r="J14" s="80"/>
      <c r="K14" s="23"/>
      <c r="L14" s="23"/>
      <c r="N14" s="24"/>
      <c r="O14" s="24"/>
      <c r="P14" s="24"/>
      <c r="Q14" s="24"/>
      <c r="S14" s="12"/>
      <c r="T14" s="12"/>
      <c r="V14" s="60"/>
      <c r="W14" s="52"/>
    </row>
    <row r="15" spans="1:23" ht="15" thickBot="1" x14ac:dyDescent="0.35">
      <c r="A15" s="34" t="s">
        <v>40</v>
      </c>
      <c r="B15" s="4"/>
      <c r="C15" s="6"/>
      <c r="D15" s="31" t="s">
        <v>41</v>
      </c>
      <c r="E15" s="6" t="s">
        <v>25</v>
      </c>
      <c r="F15" s="5" t="s">
        <v>25</v>
      </c>
      <c r="G15" s="6"/>
      <c r="H15" s="6"/>
      <c r="I15" s="13"/>
      <c r="J15" s="81"/>
      <c r="K15" s="23"/>
      <c r="L15" s="23"/>
      <c r="N15" s="24"/>
      <c r="O15" s="24"/>
      <c r="P15" s="24"/>
      <c r="Q15" s="24"/>
      <c r="S15" s="12"/>
      <c r="T15" s="12"/>
      <c r="V15" s="60"/>
      <c r="W15" s="94"/>
    </row>
    <row r="16" spans="1:23" s="2" customFormat="1" ht="15" thickBot="1" x14ac:dyDescent="0.35">
      <c r="A16" s="35" t="s">
        <v>43</v>
      </c>
      <c r="B16" s="4"/>
      <c r="C16" s="6"/>
      <c r="D16" s="31" t="s">
        <v>44</v>
      </c>
      <c r="E16" s="5" t="s">
        <v>25</v>
      </c>
      <c r="F16" s="5" t="s">
        <v>25</v>
      </c>
      <c r="G16" s="5"/>
      <c r="H16" s="5"/>
      <c r="I16" s="13"/>
      <c r="J16" s="81"/>
      <c r="K16" s="23"/>
      <c r="L16" s="23"/>
      <c r="N16" s="24"/>
      <c r="O16" s="24"/>
      <c r="P16" s="24"/>
      <c r="Q16" s="24"/>
      <c r="S16" s="12"/>
      <c r="T16" s="12"/>
      <c r="V16" s="60"/>
      <c r="W16" s="52"/>
    </row>
    <row r="17" spans="1:23" ht="15" thickBot="1" x14ac:dyDescent="0.35">
      <c r="A17" s="36" t="s">
        <v>45</v>
      </c>
      <c r="B17" s="4"/>
      <c r="C17" s="6"/>
      <c r="D17" s="5"/>
      <c r="E17" s="6"/>
      <c r="F17" s="6"/>
      <c r="G17" s="6"/>
      <c r="H17" s="6"/>
      <c r="I17" s="14"/>
      <c r="J17" s="9"/>
      <c r="K17" s="82"/>
      <c r="L17" s="83"/>
      <c r="N17" s="12"/>
      <c r="O17" s="12"/>
      <c r="P17" s="15"/>
      <c r="Q17" s="23"/>
      <c r="S17" s="12"/>
      <c r="T17" s="12"/>
      <c r="V17" s="60"/>
      <c r="W17" s="55"/>
    </row>
    <row r="18" spans="1:23" ht="15" thickBot="1" x14ac:dyDescent="0.35">
      <c r="A18" s="7" t="s">
        <v>46</v>
      </c>
      <c r="B18" s="4"/>
      <c r="C18" s="6"/>
      <c r="D18" s="6"/>
      <c r="E18" s="6"/>
      <c r="F18" s="6"/>
      <c r="G18" s="6"/>
      <c r="H18" s="6"/>
      <c r="I18" s="14"/>
      <c r="J18" s="9"/>
      <c r="K18" s="11"/>
      <c r="L18" s="77"/>
      <c r="N18" s="12"/>
      <c r="O18" s="12"/>
      <c r="P18" s="15"/>
      <c r="Q18" s="23"/>
      <c r="S18" s="12"/>
      <c r="T18" s="12"/>
      <c r="V18" s="60"/>
      <c r="W18" s="28"/>
    </row>
    <row r="19" spans="1:23" ht="15" thickBot="1" x14ac:dyDescent="0.35">
      <c r="A19" s="7" t="s">
        <v>47</v>
      </c>
      <c r="B19" s="4"/>
      <c r="C19" s="6"/>
      <c r="D19" s="6"/>
      <c r="E19" s="6"/>
      <c r="F19" s="6"/>
      <c r="G19" s="6"/>
      <c r="H19" s="6"/>
      <c r="I19" s="13"/>
      <c r="J19" s="8"/>
      <c r="K19" s="11"/>
      <c r="L19" s="77"/>
      <c r="N19" s="12"/>
      <c r="O19" s="12"/>
      <c r="P19" s="15"/>
      <c r="Q19" s="23"/>
      <c r="S19" s="12"/>
      <c r="T19" s="12"/>
      <c r="V19" s="60"/>
      <c r="W19" s="52"/>
    </row>
    <row r="20" spans="1:23" ht="15" thickBot="1" x14ac:dyDescent="0.35">
      <c r="A20" s="7" t="s">
        <v>48</v>
      </c>
      <c r="B20" s="4"/>
      <c r="C20" s="6"/>
      <c r="D20" s="6"/>
      <c r="E20" s="6"/>
      <c r="F20" s="6"/>
      <c r="G20" s="6"/>
      <c r="H20" s="6"/>
      <c r="I20" s="14"/>
      <c r="J20" s="9"/>
      <c r="K20" s="11"/>
      <c r="L20" s="77"/>
      <c r="N20" s="12"/>
      <c r="O20" s="12"/>
      <c r="P20" s="15"/>
      <c r="Q20" s="23"/>
      <c r="S20" s="12"/>
      <c r="T20" s="12"/>
      <c r="V20" s="60"/>
      <c r="W20" s="52"/>
    </row>
    <row r="21" spans="1:23" ht="15" thickBot="1" x14ac:dyDescent="0.35">
      <c r="A21" s="7" t="s">
        <v>49</v>
      </c>
      <c r="B21" s="4"/>
      <c r="C21" s="6"/>
      <c r="D21" s="6"/>
      <c r="E21" s="6"/>
      <c r="F21" s="6"/>
      <c r="G21" s="6"/>
      <c r="H21" s="6"/>
      <c r="I21" s="13"/>
      <c r="J21" s="8"/>
      <c r="K21" s="11"/>
      <c r="L21" s="77"/>
      <c r="N21" s="12"/>
      <c r="O21" s="12"/>
      <c r="P21" s="15"/>
      <c r="Q21" s="23"/>
      <c r="S21" s="12"/>
      <c r="T21" s="12"/>
      <c r="V21" s="60"/>
      <c r="W21" s="52"/>
    </row>
    <row r="22" spans="1:23" ht="15" thickBot="1" x14ac:dyDescent="0.35">
      <c r="A22" s="7" t="s">
        <v>50</v>
      </c>
      <c r="B22" s="4"/>
      <c r="C22" s="6"/>
      <c r="D22" s="6"/>
      <c r="E22" s="6"/>
      <c r="F22" s="6"/>
      <c r="G22" s="6"/>
      <c r="H22" s="6"/>
      <c r="I22" s="13"/>
      <c r="J22" s="8"/>
      <c r="K22" s="11"/>
      <c r="L22" s="77"/>
      <c r="N22" s="12"/>
      <c r="O22" s="12"/>
      <c r="P22" s="15"/>
      <c r="Q22" s="23"/>
      <c r="S22" s="12"/>
      <c r="T22" s="12"/>
      <c r="V22" s="60"/>
      <c r="W22" s="52"/>
    </row>
    <row r="23" spans="1:23" ht="15" thickBot="1" x14ac:dyDescent="0.35">
      <c r="A23" s="7" t="s">
        <v>51</v>
      </c>
      <c r="B23" s="4"/>
      <c r="C23" s="6"/>
      <c r="D23" s="6"/>
      <c r="E23" s="6"/>
      <c r="F23" s="6"/>
      <c r="G23" s="6"/>
      <c r="H23" s="6"/>
      <c r="I23" s="13"/>
      <c r="J23" s="8"/>
      <c r="K23" s="11"/>
      <c r="L23" s="77"/>
      <c r="N23" s="12"/>
      <c r="O23" s="12"/>
      <c r="P23" s="15"/>
      <c r="Q23" s="23"/>
      <c r="S23" s="12"/>
      <c r="T23" s="12"/>
      <c r="V23" s="60"/>
      <c r="W23" s="52"/>
    </row>
    <row r="24" spans="1:23" ht="15" thickBot="1" x14ac:dyDescent="0.35">
      <c r="A24" s="7" t="s">
        <v>52</v>
      </c>
      <c r="B24" s="4"/>
      <c r="C24" s="6"/>
      <c r="D24" s="6"/>
      <c r="E24" s="6"/>
      <c r="F24" s="6"/>
      <c r="G24" s="6"/>
      <c r="H24" s="6"/>
      <c r="I24" s="14"/>
      <c r="J24" s="8"/>
      <c r="K24" s="11"/>
      <c r="L24" s="77"/>
      <c r="N24" s="12"/>
      <c r="O24" s="12"/>
      <c r="P24" s="15"/>
      <c r="Q24" s="23"/>
      <c r="S24" s="12"/>
      <c r="T24" s="12"/>
      <c r="V24" s="60"/>
      <c r="W24" s="52"/>
    </row>
    <row r="25" spans="1:23" ht="15" thickBot="1" x14ac:dyDescent="0.35">
      <c r="A25" s="7" t="s">
        <v>53</v>
      </c>
      <c r="B25" s="4"/>
      <c r="C25" s="6"/>
      <c r="D25" s="6"/>
      <c r="E25" s="6"/>
      <c r="F25" s="6"/>
      <c r="G25" s="6"/>
      <c r="H25" s="6"/>
      <c r="I25" s="14"/>
      <c r="J25" s="9"/>
      <c r="K25" s="11"/>
      <c r="L25" s="77"/>
      <c r="N25" s="12"/>
      <c r="O25" s="12"/>
      <c r="P25" s="15"/>
      <c r="Q25" s="23"/>
      <c r="S25" s="12"/>
      <c r="T25" s="12"/>
      <c r="V25" s="60"/>
      <c r="W25" s="52"/>
    </row>
    <row r="26" spans="1:23" ht="15" thickBot="1" x14ac:dyDescent="0.35">
      <c r="A26" s="7" t="s">
        <v>54</v>
      </c>
      <c r="B26" s="4"/>
      <c r="C26" s="6"/>
      <c r="D26" s="6"/>
      <c r="E26" s="6"/>
      <c r="F26" s="6"/>
      <c r="G26" s="6"/>
      <c r="H26" s="6"/>
      <c r="I26" s="30"/>
      <c r="J26" s="9"/>
      <c r="K26" s="11"/>
      <c r="L26" s="77"/>
      <c r="N26" s="12"/>
      <c r="O26" s="12"/>
      <c r="P26" s="15"/>
      <c r="Q26" s="23"/>
      <c r="S26" s="12"/>
      <c r="T26" s="12"/>
      <c r="V26" s="60"/>
      <c r="W26" s="52"/>
    </row>
    <row r="27" spans="1:23" ht="15" thickBot="1" x14ac:dyDescent="0.35">
      <c r="A27" s="7" t="s">
        <v>55</v>
      </c>
      <c r="B27" s="72"/>
      <c r="C27" s="73"/>
      <c r="D27" s="73"/>
      <c r="E27" s="73"/>
      <c r="F27" s="73"/>
      <c r="G27" s="73"/>
      <c r="H27" s="73"/>
      <c r="I27" s="74"/>
      <c r="J27" s="75"/>
      <c r="K27" s="76"/>
      <c r="L27" s="78"/>
      <c r="N27" s="84"/>
      <c r="O27" s="84"/>
      <c r="P27" s="85"/>
      <c r="Q27" s="23"/>
      <c r="S27" s="12"/>
      <c r="T27" s="12"/>
      <c r="V27" s="61"/>
      <c r="W27" s="58"/>
    </row>
    <row r="28" spans="1:23" x14ac:dyDescent="0.3">
      <c r="A28" s="1"/>
      <c r="B28" s="62" t="s">
        <v>56</v>
      </c>
      <c r="C28" s="63"/>
      <c r="D28" s="63"/>
      <c r="E28" s="63"/>
      <c r="F28" s="63"/>
      <c r="G28" s="63"/>
      <c r="H28" s="63"/>
      <c r="I28" s="64">
        <f>MIN(I9:I27)</f>
        <v>250</v>
      </c>
      <c r="J28" s="64">
        <f>MIN(J9:J27)</f>
        <v>1000</v>
      </c>
      <c r="K28" s="65"/>
      <c r="L28" s="66"/>
      <c r="N28" s="86" t="s">
        <v>56</v>
      </c>
      <c r="O28" s="87"/>
      <c r="P28" s="64">
        <f>MIN(P9:P27)</f>
        <v>15</v>
      </c>
      <c r="V28" s="49"/>
    </row>
    <row r="29" spans="1:23" ht="15" thickBot="1" x14ac:dyDescent="0.35">
      <c r="A29" s="1"/>
      <c r="B29" s="67" t="s">
        <v>57</v>
      </c>
      <c r="C29" s="68"/>
      <c r="D29" s="68"/>
      <c r="E29" s="68"/>
      <c r="F29" s="68"/>
      <c r="G29" s="68"/>
      <c r="H29" s="68"/>
      <c r="I29" s="69">
        <f>MAX(I9:I27)</f>
        <v>500</v>
      </c>
      <c r="J29" s="69">
        <f>MAX(J9:J27)</f>
        <v>2500</v>
      </c>
      <c r="K29" s="70"/>
      <c r="L29" s="71"/>
      <c r="N29" s="88" t="s">
        <v>57</v>
      </c>
      <c r="O29" s="89"/>
      <c r="P29" s="69">
        <f>MAX(P9:P27)</f>
        <v>18</v>
      </c>
      <c r="V29" s="50"/>
    </row>
    <row r="30" spans="1:23" x14ac:dyDescent="0.3">
      <c r="A30" s="1"/>
    </row>
    <row r="31" spans="1:23" x14ac:dyDescent="0.3">
      <c r="A31" s="1"/>
    </row>
    <row r="32" spans="1:23" x14ac:dyDescent="0.3">
      <c r="A32" s="1"/>
    </row>
    <row r="33" spans="1:1" x14ac:dyDescent="0.3">
      <c r="A33" s="1"/>
    </row>
    <row r="34" spans="1:1" x14ac:dyDescent="0.3">
      <c r="A34" s="1"/>
    </row>
  </sheetData>
  <mergeCells count="5">
    <mergeCell ref="G7:H7"/>
    <mergeCell ref="I7:J7"/>
    <mergeCell ref="N7:O7"/>
    <mergeCell ref="S7:S8"/>
    <mergeCell ref="T7:T8"/>
  </mergeCells>
  <conditionalFormatting sqref="V9:V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Vanherweg</dc:creator>
  <cp:keywords/>
  <dc:description/>
  <cp:lastModifiedBy>Brown (US), Adam C</cp:lastModifiedBy>
  <cp:revision/>
  <dcterms:created xsi:type="dcterms:W3CDTF">2015-12-20T19:22:54Z</dcterms:created>
  <dcterms:modified xsi:type="dcterms:W3CDTF">2025-09-12T22:46:16Z</dcterms:modified>
  <cp:category/>
  <cp:contentStatus/>
</cp:coreProperties>
</file>